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<sst xmlns="http://schemas.openxmlformats.org/spreadsheetml/2006/main" count="171" uniqueCount="123">
  <si>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</si>
  <si>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</si>
  <si>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</si>
  <si>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</si>
  <si>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</si>
  <si>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</si>
  <si>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</si>
  <si>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</si>
  <si>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</si>
  <si>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</si>
  <si>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</si>
  <si>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</si>
  <si>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</si>
  <si>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</si>
  <si>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</si>
  <si>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</si>
  <si>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</si>
  <si>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</si>
  <si>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</si>
  <si>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</si>
  <si>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</si>
  <si>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</si>
  <si>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</si>
  <si>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</si>
  <si>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</si>
  <si>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</si>
  <si>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</si>
  <si>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</si>
  <si>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</si>
  <si>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</si>
  <si>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</si>
  <si>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</si>
  <si>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</si>
  <si>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</si>
  <si>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</si>
  <si>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</si>
  <si>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</si>
  <si>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</si>
  <si>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</si>
  <si>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</si>
  <si>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</si>
  <si>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</si>
  <si>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</si>
  <si>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</si>
  <si>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</si>
  <si>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</si>
  <si>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</si>
  <si>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</si>
  <si>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</si>
  <si>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</si>
  <si>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</si>
  <si>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</si>
  <si>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</si>
  <si>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</si>
  <si>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</si>
  <si>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</si>
  <si>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</si>
  <si>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</si>
  <si>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</si>
  <si>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</si>
  <si>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</si>
  <si>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</si>
  <si>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</si>
  <si>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</si>
  <si>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</si>
  <si>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</si>
  <si>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</si>
  <si>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</si>
  <si>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</si>
  <si>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</si>
  <si>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</si>
  <si>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</si>
  <si>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</si>
  <si>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</si>
  <si>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</si>
  <si>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</si>
  <si>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</si>
  <si>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</si>
  <si>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</si>
  <si>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</si>
  <si>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</si>
  <si>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</si>
  <si>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</si>
  <si>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</si>
  <si>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</si>
  <si>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</si>
  <si>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</si>
  <si>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</si>
  <si>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</si>
  <si>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</si>
  <si>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</si>
  <si>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</si>
  <si>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</si>
  <si>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</si>
  <si>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</si>
  <si>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</si>
  <si>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</si>
  <si>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</si>
  <si>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</si>
  <si>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</si>
  <si>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</si>
  <si>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</si>
  <si>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</si>
  <si>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</si>
  <si>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</si>
  <si>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</si>
  <si>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</si>
  <si>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</si>
  <si>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</si>
  <si>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</si>
  <si>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</si>
  <si>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</si>
  <si>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</si>
  <si>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</si>
  <si>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</si>
  <si>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</si>
  <si>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</si>
  <si>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</si>
  <si>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</si>
  <si>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</si>
  <si>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</si>
  <si>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</si>
  <si>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06.04.2016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</si>
</sst>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15528125"/>
        <c:axId val="5535398"/>
      </c:bar3D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49818583"/>
        <c:axId val="45714064"/>
      </c:bar3D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8773393"/>
        <c:axId val="11851674"/>
      </c:bar3D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39556203"/>
        <c:axId val="20461508"/>
      </c:bar3D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49935845"/>
        <c:axId val="46769422"/>
      </c:bar3D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69422"/>
        <c:crosses val="autoZero"/>
        <c:auto val="1"/>
        <c:lblOffset val="100"/>
        <c:tickLblSkip val="2"/>
        <c:noMultiLvlLbl val="0"/>
      </c:catAx>
      <c:valAx>
        <c:axId val="4676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18271615"/>
        <c:axId val="30226808"/>
      </c:bar3D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605817"/>
        <c:axId val="32452354"/>
      </c:bar3D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23635731"/>
        <c:axId val="11394988"/>
      </c:bar3D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5446029"/>
        <c:axId val="50578806"/>
      </c:bar3D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9" sqref="C59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</f>
        <v>101730.90000000002</v>
      </c>
      <c r="E6" s="3">
        <f>D6/D149*100</f>
        <v>36.904015221456596</v>
      </c>
      <c r="F6" s="3">
        <f>D6/B6*100</f>
        <v>67.75041057464468</v>
      </c>
      <c r="G6" s="3">
        <f aca="true" t="shared" si="0" ref="G6:G43">D6/C6*100</f>
        <v>23.703142263729088</v>
      </c>
      <c r="H6" s="51">
        <f>B6-D6</f>
        <v>48424.49999999997</v>
      </c>
      <c r="I6" s="51">
        <f aca="true" t="shared" si="1" ref="I6:I43">C6-D6</f>
        <v>327456.5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</f>
        <v>39911.3</v>
      </c>
      <c r="E7" s="103">
        <f>D7/D6*100</f>
        <v>39.232229342313886</v>
      </c>
      <c r="F7" s="103">
        <f>D7/B7*100</f>
        <v>71.87029553918073</v>
      </c>
      <c r="G7" s="103">
        <f>D7/C7*100</f>
        <v>21.23864466632574</v>
      </c>
      <c r="H7" s="113">
        <f>B7-D7</f>
        <v>15621.099999999999</v>
      </c>
      <c r="I7" s="113">
        <f t="shared" si="1"/>
        <v>148007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</f>
        <v>69102.2</v>
      </c>
      <c r="E8" s="1">
        <f>D8/D6*100</f>
        <v>67.92646088848126</v>
      </c>
      <c r="F8" s="1">
        <f>D8/B8*100</f>
        <v>73.4905406540769</v>
      </c>
      <c r="G8" s="1">
        <f t="shared" si="0"/>
        <v>23.18230981046801</v>
      </c>
      <c r="H8" s="48">
        <f>B8-D8</f>
        <v>24926.5</v>
      </c>
      <c r="I8" s="48">
        <f t="shared" si="1"/>
        <v>228979.39999999997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</f>
        <v>11.4</v>
      </c>
      <c r="E9" s="12">
        <f>D9/D6*100</f>
        <v>0.011206034744605619</v>
      </c>
      <c r="F9" s="128">
        <f>D9/B9*100</f>
        <v>34.650455927051674</v>
      </c>
      <c r="G9" s="1">
        <f t="shared" si="0"/>
        <v>13.302217036172696</v>
      </c>
      <c r="H9" s="48">
        <f aca="true" t="shared" si="2" ref="H9:H43">B9-D9</f>
        <v>21.5</v>
      </c>
      <c r="I9" s="48">
        <f t="shared" si="1"/>
        <v>74.3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</f>
        <v>6960.9000000000015</v>
      </c>
      <c r="E10" s="1">
        <f>D10/D6*100</f>
        <v>6.842463794186426</v>
      </c>
      <c r="F10" s="1">
        <f aca="true" t="shared" si="3" ref="F10:F41">D10/B10*100</f>
        <v>52.71851498420922</v>
      </c>
      <c r="G10" s="1">
        <f t="shared" si="0"/>
        <v>24.813477394493976</v>
      </c>
      <c r="H10" s="48">
        <f t="shared" si="2"/>
        <v>6242.999999999998</v>
      </c>
      <c r="I10" s="48">
        <f t="shared" si="1"/>
        <v>21092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</f>
        <v>20532.800000000003</v>
      </c>
      <c r="E11" s="1">
        <f>D11/D6*100</f>
        <v>20.1834447547402</v>
      </c>
      <c r="F11" s="1">
        <f t="shared" si="3"/>
        <v>64.2766807327732</v>
      </c>
      <c r="G11" s="1">
        <f t="shared" si="0"/>
        <v>28.655163366585352</v>
      </c>
      <c r="H11" s="48">
        <f t="shared" si="2"/>
        <v>11411.599999999999</v>
      </c>
      <c r="I11" s="48">
        <f t="shared" si="1"/>
        <v>51122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</f>
        <v>3431.8000000000006</v>
      </c>
      <c r="E12" s="1">
        <f>D12/D6*100</f>
        <v>3.373409652327857</v>
      </c>
      <c r="F12" s="1">
        <f t="shared" si="3"/>
        <v>71.42886876886254</v>
      </c>
      <c r="G12" s="1">
        <f t="shared" si="0"/>
        <v>23.326536160957044</v>
      </c>
      <c r="H12" s="48">
        <f t="shared" si="2"/>
        <v>1372.6999999999994</v>
      </c>
      <c r="I12" s="48">
        <f t="shared" si="1"/>
        <v>11280.199999999999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1691.8000000000197</v>
      </c>
      <c r="E13" s="1">
        <f>D13/D6*100</f>
        <v>1.6630148755196497</v>
      </c>
      <c r="F13" s="1">
        <f t="shared" si="3"/>
        <v>27.54925907832636</v>
      </c>
      <c r="G13" s="1">
        <f t="shared" si="0"/>
        <v>10.19132069106778</v>
      </c>
      <c r="H13" s="48">
        <f t="shared" si="2"/>
        <v>4449.199999999973</v>
      </c>
      <c r="I13" s="48">
        <f t="shared" si="1"/>
        <v>14908.600000000019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</f>
        <v>56809.3</v>
      </c>
      <c r="E18" s="3">
        <f>D18/D149*100</f>
        <v>20.608205293773022</v>
      </c>
      <c r="F18" s="3">
        <f>D18/B18*100</f>
        <v>68.25956979479824</v>
      </c>
      <c r="G18" s="3">
        <f t="shared" si="0"/>
        <v>22.366623436856525</v>
      </c>
      <c r="H18" s="51">
        <f>B18-D18</f>
        <v>26416.09999999999</v>
      </c>
      <c r="I18" s="51">
        <f t="shared" si="1"/>
        <v>197182.09999999998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</f>
        <v>42183.19999999999</v>
      </c>
      <c r="E19" s="103">
        <f>D19/D18*100</f>
        <v>74.25403939143764</v>
      </c>
      <c r="F19" s="103">
        <f t="shared" si="3"/>
        <v>70.65708786910835</v>
      </c>
      <c r="G19" s="103">
        <f t="shared" si="0"/>
        <v>22.092385042421697</v>
      </c>
      <c r="H19" s="113">
        <f t="shared" si="2"/>
        <v>17518.100000000013</v>
      </c>
      <c r="I19" s="113">
        <f t="shared" si="1"/>
        <v>148756.80000000002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76.40104701166885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</f>
        <v>4137.799999999999</v>
      </c>
      <c r="E21" s="1">
        <f>D21/D18*100</f>
        <v>7.2836665827602145</v>
      </c>
      <c r="F21" s="1">
        <f t="shared" si="3"/>
        <v>53.1529795624751</v>
      </c>
      <c r="G21" s="1">
        <f t="shared" si="0"/>
        <v>19.746970759899014</v>
      </c>
      <c r="H21" s="48">
        <f t="shared" si="2"/>
        <v>3646.9000000000005</v>
      </c>
      <c r="I21" s="48">
        <f t="shared" si="1"/>
        <v>16816.3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</f>
        <v>949.5999999999999</v>
      </c>
      <c r="E22" s="1">
        <f>D22/D18*100</f>
        <v>1.6715572978367974</v>
      </c>
      <c r="F22" s="1">
        <f t="shared" si="3"/>
        <v>73.21511179645334</v>
      </c>
      <c r="G22" s="1">
        <f t="shared" si="0"/>
        <v>24.23747415707394</v>
      </c>
      <c r="H22" s="48">
        <f t="shared" si="2"/>
        <v>347.4000000000001</v>
      </c>
      <c r="I22" s="48">
        <f t="shared" si="1"/>
        <v>2968.3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</f>
        <v>7091.499999999999</v>
      </c>
      <c r="E23" s="1">
        <f>D23/D18*100</f>
        <v>12.482991341206455</v>
      </c>
      <c r="F23" s="1">
        <f t="shared" si="3"/>
        <v>61.03260121178737</v>
      </c>
      <c r="G23" s="1">
        <f t="shared" si="0"/>
        <v>25.504956050121557</v>
      </c>
      <c r="H23" s="48">
        <f t="shared" si="2"/>
        <v>4527.700000000002</v>
      </c>
      <c r="I23" s="48">
        <f t="shared" si="1"/>
        <v>20712.9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0.666088122895371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849.10000000001</v>
      </c>
      <c r="E25" s="1">
        <f>D25/D18*100</f>
        <v>1.49464964363231</v>
      </c>
      <c r="F25" s="1">
        <f t="shared" si="3"/>
        <v>42.840565085772546</v>
      </c>
      <c r="G25" s="1">
        <f t="shared" si="0"/>
        <v>6.490548153583979</v>
      </c>
      <c r="H25" s="48">
        <f t="shared" si="2"/>
        <v>1132.8999999999855</v>
      </c>
      <c r="I25" s="48">
        <f t="shared" si="1"/>
        <v>12232.999999999995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</f>
        <v>11807.4</v>
      </c>
      <c r="E33" s="3">
        <f>D33/D149*100</f>
        <v>4.283265648154361</v>
      </c>
      <c r="F33" s="3">
        <f>D33/B33*100</f>
        <v>69.87991738031685</v>
      </c>
      <c r="G33" s="3">
        <f t="shared" si="0"/>
        <v>23.48081844992473</v>
      </c>
      <c r="H33" s="51">
        <f t="shared" si="2"/>
        <v>5089.300000000001</v>
      </c>
      <c r="I33" s="51">
        <f t="shared" si="1"/>
        <v>38477.899999999994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</f>
        <v>7978.9</v>
      </c>
      <c r="E34" s="1">
        <f>D34/D33*100</f>
        <v>67.57541880515609</v>
      </c>
      <c r="F34" s="1">
        <f t="shared" si="3"/>
        <v>73.05012588693064</v>
      </c>
      <c r="G34" s="1">
        <f t="shared" si="0"/>
        <v>22.78605004483588</v>
      </c>
      <c r="H34" s="48">
        <f t="shared" si="2"/>
        <v>2943.6000000000004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</f>
        <v>777.8000000000001</v>
      </c>
      <c r="E36" s="1">
        <f>D36/D33*100</f>
        <v>6.587394345918662</v>
      </c>
      <c r="F36" s="1">
        <f t="shared" si="3"/>
        <v>44.33677250185259</v>
      </c>
      <c r="G36" s="1">
        <f t="shared" si="0"/>
        <v>22.9819170310838</v>
      </c>
      <c r="H36" s="48">
        <f t="shared" si="2"/>
        <v>976.4999999999999</v>
      </c>
      <c r="I36" s="48">
        <f t="shared" si="1"/>
        <v>2606.6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0.6648373054186357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0.1295797550688551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2956.8999999999996</v>
      </c>
      <c r="E39" s="1">
        <f>D39/D33*100</f>
        <v>25.04276978843776</v>
      </c>
      <c r="F39" s="1">
        <f t="shared" si="3"/>
        <v>71.9720572485639</v>
      </c>
      <c r="G39" s="1">
        <f t="shared" si="0"/>
        <v>27.14196544950524</v>
      </c>
      <c r="H39" s="48">
        <f>B39-D39</f>
        <v>1151.500000000001</v>
      </c>
      <c r="I39" s="48">
        <f t="shared" si="1"/>
        <v>7937.299999999999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339.1</v>
      </c>
      <c r="C43" s="50">
        <f>829.5+61</f>
        <v>890.5</v>
      </c>
      <c r="D43" s="51">
        <f>22.2+3+5+12.1+5.3+62.1+8.7+22.7+11.7+44.1-0.1+8.7</f>
        <v>205.49999999999997</v>
      </c>
      <c r="E43" s="3">
        <f>D43/D149*100</f>
        <v>0.07454741015767409</v>
      </c>
      <c r="F43" s="3">
        <f>D43/B43*100</f>
        <v>60.60159245060453</v>
      </c>
      <c r="G43" s="3">
        <f t="shared" si="0"/>
        <v>23.076923076923073</v>
      </c>
      <c r="H43" s="51">
        <f t="shared" si="2"/>
        <v>133.60000000000005</v>
      </c>
      <c r="I43" s="51">
        <f t="shared" si="1"/>
        <v>685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</f>
        <v>1827.4</v>
      </c>
      <c r="E45" s="3">
        <f>D45/D149*100</f>
        <v>0.6629096706673171</v>
      </c>
      <c r="F45" s="3">
        <f>D45/B45*100</f>
        <v>70.84867987438453</v>
      </c>
      <c r="G45" s="3">
        <f aca="true" t="shared" si="4" ref="G45:G75">D45/C45*100</f>
        <v>23.604939547380386</v>
      </c>
      <c r="H45" s="51">
        <f>B45-D45</f>
        <v>751.9000000000001</v>
      </c>
      <c r="I45" s="51">
        <f aca="true" t="shared" si="5" ref="I45:I76">C45-D45</f>
        <v>5914.200000000001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</f>
        <v>1576.8000000000002</v>
      </c>
      <c r="E46" s="1">
        <f>D46/D45*100</f>
        <v>86.28652730655577</v>
      </c>
      <c r="F46" s="1">
        <f aca="true" t="shared" si="6" ref="F46:F73">D46/B46*100</f>
        <v>73.6856862470209</v>
      </c>
      <c r="G46" s="1">
        <f t="shared" si="4"/>
        <v>23.347547974413647</v>
      </c>
      <c r="H46" s="48">
        <f aca="true" t="shared" si="7" ref="H46:H73">B46-D46</f>
        <v>563.0999999999999</v>
      </c>
      <c r="I46" s="48">
        <f t="shared" si="5"/>
        <v>5176.8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0.043778045310276896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</f>
        <v>8.9</v>
      </c>
      <c r="E48" s="1">
        <f>D48/D45*100</f>
        <v>0.4870307540768305</v>
      </c>
      <c r="F48" s="1">
        <f t="shared" si="6"/>
        <v>41.9811320754717</v>
      </c>
      <c r="G48" s="1">
        <f t="shared" si="4"/>
        <v>12.588401697312587</v>
      </c>
      <c r="H48" s="48">
        <f t="shared" si="7"/>
        <v>12.299999999999999</v>
      </c>
      <c r="I48" s="48">
        <f t="shared" si="5"/>
        <v>61.800000000000004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</f>
        <v>193.60000000000002</v>
      </c>
      <c r="E49" s="1">
        <f>D49/D45*100</f>
        <v>10.59428696508701</v>
      </c>
      <c r="F49" s="1">
        <f t="shared" si="6"/>
        <v>62.150882825040135</v>
      </c>
      <c r="G49" s="1">
        <f t="shared" si="4"/>
        <v>34.054529463500444</v>
      </c>
      <c r="H49" s="48">
        <f t="shared" si="7"/>
        <v>117.89999999999998</v>
      </c>
      <c r="I49" s="48">
        <f t="shared" si="5"/>
        <v>374.9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47.29999999999989</v>
      </c>
      <c r="E50" s="1">
        <f>D50/D45*100</f>
        <v>2.5883769289701153</v>
      </c>
      <c r="F50" s="1">
        <f t="shared" si="6"/>
        <v>44.66477809253999</v>
      </c>
      <c r="G50" s="1">
        <f t="shared" si="4"/>
        <v>13.611510791366873</v>
      </c>
      <c r="H50" s="48">
        <f t="shared" si="7"/>
        <v>58.6000000000002</v>
      </c>
      <c r="I50" s="48">
        <f t="shared" si="5"/>
        <v>300.2000000000001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</f>
        <v>3182.5</v>
      </c>
      <c r="E51" s="3">
        <f>D51/D149*100</f>
        <v>1.1544872643639796</v>
      </c>
      <c r="F51" s="3">
        <f>D51/B51*100</f>
        <v>60.07097151701618</v>
      </c>
      <c r="G51" s="3">
        <f t="shared" si="4"/>
        <v>19.751745539177655</v>
      </c>
      <c r="H51" s="51">
        <f>B51-D51</f>
        <v>2115.3999999999996</v>
      </c>
      <c r="I51" s="51">
        <f t="shared" si="5"/>
        <v>12930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</f>
        <v>2211.8999999999996</v>
      </c>
      <c r="E52" s="1">
        <f>D52/D51*100</f>
        <v>69.50196386488608</v>
      </c>
      <c r="F52" s="1">
        <f t="shared" si="6"/>
        <v>72.59986214592837</v>
      </c>
      <c r="G52" s="1">
        <f t="shared" si="4"/>
        <v>21.41508611925992</v>
      </c>
      <c r="H52" s="48">
        <f t="shared" si="7"/>
        <v>834.8000000000002</v>
      </c>
      <c r="I52" s="48">
        <f t="shared" si="5"/>
        <v>8116.800000000001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0.8860958366064415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</f>
        <v>243.99999999999997</v>
      </c>
      <c r="E55" s="1">
        <f>D55/D51*100</f>
        <v>7.666928515318146</v>
      </c>
      <c r="F55" s="1">
        <f t="shared" si="6"/>
        <v>52.85961871750432</v>
      </c>
      <c r="G55" s="1">
        <f t="shared" si="4"/>
        <v>26.14939449148001</v>
      </c>
      <c r="H55" s="48">
        <f t="shared" si="7"/>
        <v>217.60000000000005</v>
      </c>
      <c r="I55" s="48">
        <f t="shared" si="5"/>
        <v>689.1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698.4000000000003</v>
      </c>
      <c r="E56" s="1">
        <f>D56/D51*100</f>
        <v>21.94501178318933</v>
      </c>
      <c r="F56" s="1">
        <f t="shared" si="6"/>
        <v>41.038899988247756</v>
      </c>
      <c r="G56" s="1">
        <f t="shared" si="4"/>
        <v>15.343717731836467</v>
      </c>
      <c r="H56" s="48">
        <f t="shared" si="7"/>
        <v>1003.3999999999996</v>
      </c>
      <c r="I56" s="48">
        <f>C56-D56</f>
        <v>3853.2999999999984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</f>
        <v>478.7</v>
      </c>
      <c r="E58" s="3">
        <f>D58/D149*100</f>
        <v>0.17365374813858198</v>
      </c>
      <c r="F58" s="3">
        <f>D58/B58*100</f>
        <v>54.63364528646429</v>
      </c>
      <c r="G58" s="3">
        <f t="shared" si="4"/>
        <v>7.956849838768658</v>
      </c>
      <c r="H58" s="51">
        <f>B58-D58</f>
        <v>397.49999999999994</v>
      </c>
      <c r="I58" s="51">
        <f t="shared" si="5"/>
        <v>5537.5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</f>
        <v>348.2</v>
      </c>
      <c r="E59" s="1">
        <f>D59/D58*100</f>
        <v>72.73866722373093</v>
      </c>
      <c r="F59" s="1">
        <f t="shared" si="6"/>
        <v>66.28593184846756</v>
      </c>
      <c r="G59" s="1">
        <f t="shared" si="4"/>
        <v>21.19810057226348</v>
      </c>
      <c r="H59" s="48">
        <f t="shared" si="7"/>
        <v>177.09999999999997</v>
      </c>
      <c r="I59" s="48">
        <f t="shared" si="5"/>
        <v>1294.4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25.04700229789012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10.599999999999994</v>
      </c>
      <c r="E63" s="1">
        <f>D63/D58*100</f>
        <v>2.2143304783789417</v>
      </c>
      <c r="F63" s="1">
        <f t="shared" si="6"/>
        <v>24.145785876993166</v>
      </c>
      <c r="G63" s="1">
        <f t="shared" si="4"/>
        <v>5.350832912670376</v>
      </c>
      <c r="H63" s="48">
        <f t="shared" si="7"/>
        <v>33.29999999999998</v>
      </c>
      <c r="I63" s="48">
        <f t="shared" si="5"/>
        <v>187.49999999999963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173</v>
      </c>
      <c r="C68" s="50">
        <f>C69+C70</f>
        <v>418.4</v>
      </c>
      <c r="D68" s="51">
        <f>SUM(D69:D70)</f>
        <v>90.2</v>
      </c>
      <c r="E68" s="39">
        <f>D68/D149*100</f>
        <v>0.0327210530229791</v>
      </c>
      <c r="F68" s="3">
        <f>D68/B68*100</f>
        <v>52.138728323699425</v>
      </c>
      <c r="G68" s="3">
        <f t="shared" si="4"/>
        <v>21.558317399617593</v>
      </c>
      <c r="H68" s="51">
        <f>B68-D68</f>
        <v>82.8</v>
      </c>
      <c r="I68" s="51">
        <f t="shared" si="5"/>
        <v>328.2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v>76.4</v>
      </c>
      <c r="C70" s="47">
        <f>253.4-6</f>
        <v>247.4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76.4</v>
      </c>
      <c r="I70" s="48">
        <f t="shared" si="5"/>
        <v>247.4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3333.3</v>
      </c>
      <c r="C76" s="66">
        <v>10000</v>
      </c>
      <c r="D76" s="67"/>
      <c r="E76" s="45"/>
      <c r="F76" s="45"/>
      <c r="G76" s="45"/>
      <c r="H76" s="67">
        <f>B76-D76</f>
        <v>3333.3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</f>
        <v>13495.5</v>
      </c>
      <c r="E89" s="3">
        <f>D89/D149*100</f>
        <v>4.895642694807255</v>
      </c>
      <c r="F89" s="3">
        <f aca="true" t="shared" si="10" ref="F89:F95">D89/B89*100</f>
        <v>63.748529752148094</v>
      </c>
      <c r="G89" s="3">
        <f t="shared" si="8"/>
        <v>24.072240802675584</v>
      </c>
      <c r="H89" s="51">
        <f aca="true" t="shared" si="11" ref="H89:H95">B89-D89</f>
        <v>7674.4000000000015</v>
      </c>
      <c r="I89" s="51">
        <f t="shared" si="9"/>
        <v>42567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</f>
        <v>12176.4</v>
      </c>
      <c r="E90" s="1">
        <f>D90/D89*100</f>
        <v>90.22563076581082</v>
      </c>
      <c r="F90" s="1">
        <f t="shared" si="10"/>
        <v>67.98735887614602</v>
      </c>
      <c r="G90" s="1">
        <f t="shared" si="8"/>
        <v>25.574815850992106</v>
      </c>
      <c r="H90" s="48">
        <f t="shared" si="11"/>
        <v>5733.4</v>
      </c>
      <c r="I90" s="48">
        <f t="shared" si="9"/>
        <v>35434.5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</f>
        <v>471.59999999999997</v>
      </c>
      <c r="E91" s="1">
        <f>D91/D89*100</f>
        <v>3.4944981660553514</v>
      </c>
      <c r="F91" s="1">
        <f t="shared" si="10"/>
        <v>39.40178795220987</v>
      </c>
      <c r="G91" s="1">
        <f t="shared" si="8"/>
        <v>19.046849757673666</v>
      </c>
      <c r="H91" s="48">
        <f t="shared" si="11"/>
        <v>725.3000000000002</v>
      </c>
      <c r="I91" s="48">
        <f t="shared" si="9"/>
        <v>2004.4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847.5000000000005</v>
      </c>
      <c r="E93" s="1">
        <f>D93/D89*100</f>
        <v>6.279871068133826</v>
      </c>
      <c r="F93" s="1">
        <f t="shared" si="10"/>
        <v>41.076967816983306</v>
      </c>
      <c r="G93" s="1">
        <f>D93/C93*100</f>
        <v>14.182676216614244</v>
      </c>
      <c r="H93" s="48">
        <f t="shared" si="11"/>
        <v>1215.7000000000016</v>
      </c>
      <c r="I93" s="48">
        <f>C93-D93</f>
        <v>5128.0999999999985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</f>
        <v>25921.399999999998</v>
      </c>
      <c r="E94" s="115">
        <f>D94/D149*100</f>
        <v>9.403276095674615</v>
      </c>
      <c r="F94" s="118">
        <f t="shared" si="10"/>
        <v>71.3732271236656</v>
      </c>
      <c r="G94" s="114">
        <f>D94/C94*100</f>
        <v>32.59479265952604</v>
      </c>
      <c r="H94" s="120">
        <f t="shared" si="11"/>
        <v>10396.7</v>
      </c>
      <c r="I94" s="130">
        <f>C94-D94</f>
        <v>53604.8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4.53602043099524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3520.9</v>
      </c>
      <c r="C101" s="100">
        <v>10703.3</v>
      </c>
      <c r="D101" s="87">
        <f>40+388.7+47.5+2+10.9+26+40+10.7+4.9+126.7+451+1.9+19.2+1.6+31.5+41+134.3+2+40+303.9+42.9+136.5+32.6+15.2+0.1+18</f>
        <v>1969.1000000000001</v>
      </c>
      <c r="E101" s="22">
        <f>D101/D149*100</f>
        <v>0.7143129213697134</v>
      </c>
      <c r="F101" s="22">
        <f>D101/B101*100</f>
        <v>55.926041637081426</v>
      </c>
      <c r="G101" s="22">
        <f aca="true" t="shared" si="12" ref="G101:G147">D101/C101*100</f>
        <v>18.39712985714686</v>
      </c>
      <c r="H101" s="87">
        <f aca="true" t="shared" si="13" ref="H101:H106">B101-D101</f>
        <v>1551.8</v>
      </c>
      <c r="I101" s="87">
        <f aca="true" t="shared" si="14" ref="I101:I147">C101-D101</f>
        <v>8734.199999999999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v>2969.7</v>
      </c>
      <c r="C103" s="48">
        <v>8863.3</v>
      </c>
      <c r="D103" s="48">
        <f>39.8+388.5+20.6+2+26+40+4.1+126.5+407.9+18+31.2+40.6+134.1+2+40+303.9+135.8+32.6+7.9+0.1</f>
        <v>1801.5999999999997</v>
      </c>
      <c r="E103" s="1">
        <f>D103/D101*100</f>
        <v>91.49357574526431</v>
      </c>
      <c r="F103" s="1">
        <f aca="true" t="shared" si="15" ref="F103:F147">D103/B103*100</f>
        <v>60.66606054483618</v>
      </c>
      <c r="G103" s="1">
        <f t="shared" si="12"/>
        <v>20.32651495492649</v>
      </c>
      <c r="H103" s="48">
        <f t="shared" si="13"/>
        <v>1168.1000000000001</v>
      </c>
      <c r="I103" s="48">
        <f t="shared" si="14"/>
        <v>7061.7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167.50000000000045</v>
      </c>
      <c r="E105" s="92">
        <f>D105/D101*100</f>
        <v>8.506424254735688</v>
      </c>
      <c r="F105" s="92">
        <f t="shared" si="15"/>
        <v>32.11273006134976</v>
      </c>
      <c r="G105" s="92">
        <f t="shared" si="12"/>
        <v>10.13677075768582</v>
      </c>
      <c r="H105" s="132">
        <f>B105-D105</f>
        <v>354.0999999999999</v>
      </c>
      <c r="I105" s="132">
        <f t="shared" si="14"/>
        <v>1484.8999999999992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114829.2</v>
      </c>
      <c r="C106" s="89">
        <f>SUM(C107:C146)-C114-C118+C147-C138-C139-C108-C111-C121-C122-C136-C130-C128</f>
        <v>466340.3</v>
      </c>
      <c r="D106" s="89">
        <f>SUM(D107:D146)-D114-D118+D147-D138-D139-D108-D111-D121-D122-D136-D130-D128</f>
        <v>58145.600000000006</v>
      </c>
      <c r="E106" s="90">
        <f>D106/D149*100</f>
        <v>21.092962978413897</v>
      </c>
      <c r="F106" s="90">
        <f>D106/B106*100</f>
        <v>50.63659765982869</v>
      </c>
      <c r="G106" s="90">
        <f t="shared" si="12"/>
        <v>12.468491357062645</v>
      </c>
      <c r="H106" s="89">
        <f t="shared" si="13"/>
        <v>56683.59999999999</v>
      </c>
      <c r="I106" s="89">
        <f t="shared" si="14"/>
        <v>408194.69999999995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</f>
        <v>491.49999999999994</v>
      </c>
      <c r="E107" s="6">
        <f>D107/D106*100</f>
        <v>0.8452918191574254</v>
      </c>
      <c r="F107" s="6">
        <f t="shared" si="15"/>
        <v>55.39276456666291</v>
      </c>
      <c r="G107" s="6">
        <f t="shared" si="12"/>
        <v>22.689502354353245</v>
      </c>
      <c r="H107" s="65">
        <f aca="true" t="shared" si="16" ref="H107:H147">B107-D107</f>
        <v>395.8</v>
      </c>
      <c r="I107" s="65">
        <f t="shared" si="14"/>
        <v>1674.6999999999998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57.0701932858596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</f>
        <v>91.80000000000001</v>
      </c>
      <c r="E109" s="6">
        <f>D109/D106*100</f>
        <v>0.15787953000742963</v>
      </c>
      <c r="F109" s="6">
        <f>D109/B109*100</f>
        <v>65.06024096385543</v>
      </c>
      <c r="G109" s="6">
        <f t="shared" si="12"/>
        <v>11.79493768469742</v>
      </c>
      <c r="H109" s="65">
        <f t="shared" si="16"/>
        <v>49.29999999999998</v>
      </c>
      <c r="I109" s="65">
        <f t="shared" si="14"/>
        <v>686.5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</f>
        <v>327.3</v>
      </c>
      <c r="E113" s="6">
        <f>D113/D106*100</f>
        <v>0.5628972785559011</v>
      </c>
      <c r="F113" s="6">
        <f t="shared" si="15"/>
        <v>50.493674791730946</v>
      </c>
      <c r="G113" s="6">
        <f t="shared" si="12"/>
        <v>18.22586034079519</v>
      </c>
      <c r="H113" s="65">
        <f t="shared" si="16"/>
        <v>320.90000000000003</v>
      </c>
      <c r="I113" s="65">
        <f t="shared" si="14"/>
        <v>1468.5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</f>
        <v>61.4</v>
      </c>
      <c r="E117" s="6">
        <f>D117/D106*100</f>
        <v>0.10559698412261631</v>
      </c>
      <c r="F117" s="6">
        <f t="shared" si="15"/>
        <v>72.32037691401648</v>
      </c>
      <c r="G117" s="6">
        <f t="shared" si="12"/>
        <v>26.742160278745647</v>
      </c>
      <c r="H117" s="65">
        <f t="shared" si="16"/>
        <v>23.500000000000007</v>
      </c>
      <c r="I117" s="65">
        <f t="shared" si="14"/>
        <v>168.2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82.08469055374594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</f>
        <v>5021.900000000001</v>
      </c>
      <c r="E123" s="17">
        <f>D123/D106*100</f>
        <v>8.63676701246526</v>
      </c>
      <c r="F123" s="6">
        <f t="shared" si="15"/>
        <v>97.05092279447291</v>
      </c>
      <c r="G123" s="6">
        <f t="shared" si="12"/>
        <v>73.80371524307802</v>
      </c>
      <c r="H123" s="65">
        <f t="shared" si="16"/>
        <v>152.59999999999945</v>
      </c>
      <c r="I123" s="65">
        <f t="shared" si="14"/>
        <v>1782.499999999999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0.03903992735477834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0.07756390853306182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v>234.4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3.540955631399317</v>
      </c>
      <c r="G128" s="1">
        <f t="shared" si="12"/>
        <v>0.9744071378257809</v>
      </c>
      <c r="H128" s="48">
        <f t="shared" si="16"/>
        <v>226.1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</f>
        <v>0.8</v>
      </c>
      <c r="E131" s="17">
        <f>D131/D106*100</f>
        <v>0.0013758564706529814</v>
      </c>
      <c r="F131" s="6">
        <f t="shared" si="15"/>
        <v>3.319502074688797</v>
      </c>
      <c r="G131" s="6">
        <f t="shared" si="12"/>
        <v>1.2480499219968801</v>
      </c>
      <c r="H131" s="65">
        <f t="shared" si="16"/>
        <v>23.3</v>
      </c>
      <c r="I131" s="65">
        <f t="shared" si="14"/>
        <v>63.3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0.015822349412509287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</f>
        <v>22.799999999999997</v>
      </c>
      <c r="E135" s="17">
        <f>D135/D106*100</f>
        <v>0.03921190941360996</v>
      </c>
      <c r="F135" s="6">
        <f t="shared" si="15"/>
        <v>14.36672967863894</v>
      </c>
      <c r="G135" s="6">
        <f>D135/C135*100</f>
        <v>6.268902941985152</v>
      </c>
      <c r="H135" s="65">
        <f t="shared" si="16"/>
        <v>135.89999999999998</v>
      </c>
      <c r="I135" s="65">
        <f t="shared" si="14"/>
        <v>340.9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1.3157894736842106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</f>
        <v>238.79999999999995</v>
      </c>
      <c r="E137" s="17">
        <f>D137/D106*100</f>
        <v>0.41069315648991483</v>
      </c>
      <c r="F137" s="6">
        <f t="shared" si="15"/>
        <v>62.92490118577074</v>
      </c>
      <c r="G137" s="6">
        <f t="shared" si="12"/>
        <v>20.58265816238579</v>
      </c>
      <c r="H137" s="65">
        <f t="shared" si="16"/>
        <v>140.70000000000005</v>
      </c>
      <c r="I137" s="65">
        <f t="shared" si="14"/>
        <v>921.4000000000001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</f>
        <v>211</v>
      </c>
      <c r="E138" s="1">
        <f>D138/D137*100</f>
        <v>88.35845896147406</v>
      </c>
      <c r="F138" s="1">
        <f aca="true" t="shared" si="17" ref="F138:F146">D138/B138*100</f>
        <v>72.63339070567987</v>
      </c>
      <c r="G138" s="1">
        <f t="shared" si="12"/>
        <v>23.809523809523807</v>
      </c>
      <c r="H138" s="48">
        <f t="shared" si="16"/>
        <v>79.5</v>
      </c>
      <c r="I138" s="48">
        <f t="shared" si="14"/>
        <v>675.2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</f>
        <v>14.2</v>
      </c>
      <c r="E139" s="1">
        <f>D139/D137*100</f>
        <v>5.9463986599665</v>
      </c>
      <c r="F139" s="1">
        <f t="shared" si="17"/>
        <v>64.25339366515837</v>
      </c>
      <c r="G139" s="1">
        <f>D139/C139*100</f>
        <v>36.1323155216285</v>
      </c>
      <c r="H139" s="48">
        <f t="shared" si="16"/>
        <v>7.900000000000002</v>
      </c>
      <c r="I139" s="48">
        <f t="shared" si="14"/>
        <v>25.099999999999998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</f>
        <v>3039.9</v>
      </c>
      <c r="E142" s="17">
        <f>D142/D106*100</f>
        <v>5.228082606422498</v>
      </c>
      <c r="F142" s="107">
        <f t="shared" si="17"/>
        <v>22.331188293370946</v>
      </c>
      <c r="G142" s="6">
        <f t="shared" si="12"/>
        <v>9.576297883064516</v>
      </c>
      <c r="H142" s="65">
        <f t="shared" si="16"/>
        <v>10572.9</v>
      </c>
      <c r="I142" s="65">
        <f t="shared" si="14"/>
        <v>28704.1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3.6013043119341788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1.006439008282656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v>80247.9</v>
      </c>
      <c r="C146" s="57">
        <f>298394.8+81857.1-188.4</f>
        <v>380063.5</v>
      </c>
      <c r="D146" s="80">
        <f>26548.7+545.5+173+4155.7+7306.3+113.6</f>
        <v>38842.8</v>
      </c>
      <c r="E146" s="17">
        <f>D146/D106*100</f>
        <v>66.80264714784954</v>
      </c>
      <c r="F146" s="6">
        <f t="shared" si="17"/>
        <v>48.40350962455093</v>
      </c>
      <c r="G146" s="6">
        <f t="shared" si="12"/>
        <v>10.220081644251554</v>
      </c>
      <c r="H146" s="65">
        <f t="shared" si="16"/>
        <v>41405.09999999999</v>
      </c>
      <c r="I146" s="65">
        <f t="shared" si="14"/>
        <v>341220.7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</f>
        <v>7250.4000000000015</v>
      </c>
      <c r="E147" s="17">
        <f>D147/D106*100</f>
        <v>12.469387193527973</v>
      </c>
      <c r="F147" s="6">
        <f t="shared" si="15"/>
        <v>75.00000000000001</v>
      </c>
      <c r="G147" s="6">
        <f t="shared" si="12"/>
        <v>25.000000000000007</v>
      </c>
      <c r="H147" s="65">
        <f t="shared" si="16"/>
        <v>2416.7999999999993</v>
      </c>
      <c r="I147" s="65">
        <f t="shared" si="14"/>
        <v>21751.199999999997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60410.40000000001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275663.50000000006</v>
      </c>
      <c r="E149" s="35">
        <v>100</v>
      </c>
      <c r="F149" s="3">
        <f>D149/B149*100</f>
        <v>62.83438610631428</v>
      </c>
      <c r="G149" s="3">
        <f aca="true" t="shared" si="18" ref="G149:G155">D149/C149*100</f>
        <v>19.87085334738101</v>
      </c>
      <c r="H149" s="51">
        <f aca="true" t="shared" si="19" ref="H149:H155">B149-D149</f>
        <v>163050.89999999997</v>
      </c>
      <c r="I149" s="51">
        <f aca="true" t="shared" si="20" ref="I149:I155">C149-D149</f>
        <v>1111612.1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137058.69999999995</v>
      </c>
      <c r="E150" s="6">
        <f>D150/D149*100</f>
        <v>49.71956751619272</v>
      </c>
      <c r="F150" s="6">
        <f aca="true" t="shared" si="21" ref="F150:F161">D150/B150*100</f>
        <v>72.52823023830399</v>
      </c>
      <c r="G150" s="6">
        <f t="shared" si="18"/>
        <v>23.33631808115279</v>
      </c>
      <c r="H150" s="65">
        <f t="shared" si="19"/>
        <v>51914.20000000004</v>
      </c>
      <c r="I150" s="76">
        <f t="shared" si="20"/>
        <v>450260.59999999986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30902</v>
      </c>
      <c r="E151" s="6">
        <f>D151/D149*100</f>
        <v>11.210044129890244</v>
      </c>
      <c r="F151" s="6">
        <f t="shared" si="21"/>
        <v>61.75151121546685</v>
      </c>
      <c r="G151" s="6">
        <f t="shared" si="18"/>
        <v>27.044435770559</v>
      </c>
      <c r="H151" s="65">
        <f t="shared" si="19"/>
        <v>19140.500000000007</v>
      </c>
      <c r="I151" s="76">
        <f t="shared" si="20"/>
        <v>83361.80000000002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7947.600000000001</v>
      </c>
      <c r="E152" s="6">
        <f>D152/D149*100</f>
        <v>2.8830802772220476</v>
      </c>
      <c r="F152" s="6">
        <f t="shared" si="21"/>
        <v>54.39872962853956</v>
      </c>
      <c r="G152" s="6">
        <f t="shared" si="18"/>
        <v>24.334130427460863</v>
      </c>
      <c r="H152" s="65">
        <f t="shared" si="19"/>
        <v>6662.299999999998</v>
      </c>
      <c r="I152" s="76">
        <f t="shared" si="20"/>
        <v>24712.7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8558.8</v>
      </c>
      <c r="C153" s="64">
        <f>C12+C24+C103+C62+C38+C92+C128</f>
        <v>29295.7</v>
      </c>
      <c r="D153" s="64">
        <f>D12+D24+D103+D62+D38+D92+D128</f>
        <v>5635.400000000001</v>
      </c>
      <c r="E153" s="6">
        <f>D153/D149*100</f>
        <v>2.0443040155842174</v>
      </c>
      <c r="F153" s="6">
        <f t="shared" si="21"/>
        <v>65.843342524653</v>
      </c>
      <c r="G153" s="6">
        <f t="shared" si="18"/>
        <v>19.23627016934226</v>
      </c>
      <c r="H153" s="65">
        <f t="shared" si="19"/>
        <v>2923.3999999999987</v>
      </c>
      <c r="I153" s="76">
        <f t="shared" si="20"/>
        <v>23660.3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4149.999999999999</v>
      </c>
      <c r="E154" s="6">
        <f>D154/D149*100</f>
        <v>1.505458647953029</v>
      </c>
      <c r="F154" s="6">
        <f t="shared" si="21"/>
        <v>53.07991404891025</v>
      </c>
      <c r="G154" s="6">
        <f t="shared" si="18"/>
        <v>19.712061406633698</v>
      </c>
      <c r="H154" s="65">
        <f t="shared" si="19"/>
        <v>3668.4000000000005</v>
      </c>
      <c r="I154" s="76">
        <f t="shared" si="20"/>
        <v>16903.1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168711.90000000005</v>
      </c>
      <c r="C155" s="64">
        <f>C149-C150-C151-C152-C153-C154</f>
        <v>602683.4000000003</v>
      </c>
      <c r="D155" s="64">
        <f>D149-D150-D151-D152-D153-D154</f>
        <v>89969.8000000001</v>
      </c>
      <c r="E155" s="6">
        <f>D155/D149*100</f>
        <v>32.63754541315774</v>
      </c>
      <c r="F155" s="6">
        <f t="shared" si="21"/>
        <v>53.327477196332964</v>
      </c>
      <c r="G155" s="40">
        <f t="shared" si="18"/>
        <v>14.928202767821391</v>
      </c>
      <c r="H155" s="65">
        <f t="shared" si="19"/>
        <v>78742.09999999995</v>
      </c>
      <c r="I155" s="65">
        <f t="shared" si="20"/>
        <v>512713.60000000015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v>6067.8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6067.8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v>132461</v>
      </c>
      <c r="C159" s="64">
        <f>253351.6+55+5844.1+52645.5+25515.3</f>
        <v>337411.5</v>
      </c>
      <c r="D159" s="64">
        <f>12.5+3344.4+45.2+21.2+85.3+173+1150+146</f>
        <v>4977.6</v>
      </c>
      <c r="E159" s="6"/>
      <c r="F159" s="6">
        <f t="shared" si="21"/>
        <v>3.757785310393248</v>
      </c>
      <c r="G159" s="6">
        <f t="shared" si="22"/>
        <v>1.4752312828697303</v>
      </c>
      <c r="H159" s="6">
        <f t="shared" si="24"/>
        <v>127483.4</v>
      </c>
      <c r="I159" s="6">
        <f t="shared" si="23"/>
        <v>332433.9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</f>
        <v>1135.4999999999998</v>
      </c>
      <c r="E161" s="17"/>
      <c r="F161" s="6">
        <f t="shared" si="21"/>
        <v>32.252108955605415</v>
      </c>
      <c r="G161" s="6">
        <f t="shared" si="22"/>
        <v>8.29916460192514</v>
      </c>
      <c r="H161" s="6">
        <f t="shared" si="24"/>
        <v>2385.2</v>
      </c>
      <c r="I161" s="6">
        <f t="shared" si="23"/>
        <v>12546.6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586142.5</v>
      </c>
      <c r="C166" s="87">
        <f>C149+C157+C161+C162+C158+C165+C164+C159+C163+C160</f>
        <v>1807479.8000000003</v>
      </c>
      <c r="D166" s="87">
        <f>D149+D157+D161+D162+D158+D165+D164+D159+D163+D160</f>
        <v>282204.00000000006</v>
      </c>
      <c r="E166" s="22"/>
      <c r="F166" s="3">
        <f>D166/B166*100</f>
        <v>48.14597132949753</v>
      </c>
      <c r="G166" s="3">
        <f t="shared" si="22"/>
        <v>15.61312054497096</v>
      </c>
      <c r="H166" s="3">
        <f>B166-D166</f>
        <v>303938.49999999994</v>
      </c>
      <c r="I166" s="3">
        <f t="shared" si="23"/>
        <v>1525275.8000000003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275663.50000000006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275663.50000000006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2016-04-06T05:14:39Z</dcterms:modified>
  <cp:category/>
  <cp:version/>
  <cp:contentType/>
  <cp:contentStatus/>
</cp:coreProperties>
</file>